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<sst xmlns="http://schemas.openxmlformats.org/spreadsheetml/2006/main" count="77" uniqueCount="42">
  <si>
    <t>Trial #</t>
  </si>
  <si>
    <t>Directed or Regular?</t>
  </si>
  <si>
    <t>Volume drained while creating clog (mL)</t>
  </si>
  <si>
    <t>Time (s)</t>
  </si>
  <si>
    <t>Flow Rate (mL/s)</t>
  </si>
  <si>
    <t>Volume drained after flushing procedure (mL)</t>
  </si>
  <si>
    <t>Ratio of Final to Initial Flow rate</t>
  </si>
  <si>
    <t>Improvement in Directed</t>
  </si>
  <si>
    <t>Regular</t>
  </si>
  <si>
    <t xml:space="preserve">Directed  </t>
  </si>
  <si>
    <t>Directed</t>
  </si>
  <si>
    <t>Trial</t>
  </si>
  <si>
    <t>Notes</t>
  </si>
  <si>
    <t>Flow Rate (Regular)</t>
  </si>
  <si>
    <t>Flow Rate (Directed)</t>
  </si>
  <si>
    <t>Error in volume</t>
  </si>
  <si>
    <t>Error in time</t>
  </si>
  <si>
    <t>Error Prop for flow rate regular</t>
  </si>
  <si>
    <t>Error prop for flow rate directed</t>
  </si>
  <si>
    <t>Squared regular</t>
  </si>
  <si>
    <t>Squared directed</t>
  </si>
  <si>
    <t>partially unclogged 1st, all others still clogged</t>
  </si>
  <si>
    <t>all clear</t>
  </si>
  <si>
    <t>outlier trial for regular, so going to remove</t>
  </si>
  <si>
    <t>cleared first hole, all the others still clogged</t>
  </si>
  <si>
    <t>cleared first 2 holes, all others still clogged</t>
  </si>
  <si>
    <t>partially cleared first 2 holes, all other holes still clogged</t>
  </si>
  <si>
    <t>Sum</t>
  </si>
  <si>
    <t>Square root</t>
  </si>
  <si>
    <t>divide by 3</t>
  </si>
  <si>
    <t>Error</t>
  </si>
  <si>
    <t>Standard deviations</t>
  </si>
  <si>
    <t>Two sample t test</t>
  </si>
  <si>
    <t>degrees of freedom</t>
  </si>
  <si>
    <t>Unidrected Flushing</t>
  </si>
  <si>
    <t>significance level</t>
  </si>
  <si>
    <t>Directed Flushing</t>
  </si>
  <si>
    <t>must be greater then</t>
  </si>
  <si>
    <t xml:space="preserve"> yay</t>
  </si>
  <si>
    <t>reject null hypothesis, the means are not the same</t>
  </si>
  <si>
    <t>p value</t>
  </si>
  <si>
    <t>p&lt;0.05 so our result is significant woohoo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</si>
</sst>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trike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0" fontId="1" numFmtId="0" xfId="0" applyFont="1"/>
    <xf borderId="0" fillId="3" fontId="1" numFmtId="0" xfId="0" applyAlignment="1" applyFill="1" applyFont="1">
      <alignment readingOrder="0"/>
    </xf>
    <xf borderId="0" fillId="3" fontId="1" numFmtId="0" xfId="0" applyFont="1"/>
    <xf borderId="0" fillId="4" fontId="1" numFmtId="0" xfId="0" applyAlignment="1" applyFill="1" applyFont="1">
      <alignment readingOrder="0"/>
    </xf>
    <xf borderId="0" fillId="4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5" fontId="1" numFmtId="0" xfId="0" applyAlignment="1" applyFill="1" applyFont="1">
      <alignment readingOrder="0"/>
    </xf>
    <xf borderId="0" fillId="5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2" max="2" width="29.0"/>
    <col customWidth="1" min="3" max="3" width="34.5"/>
    <col customWidth="1" min="5" max="5" width="21.25"/>
    <col customWidth="1" min="6" max="6" width="37.63"/>
    <col customWidth="1" min="8" max="8" width="19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</v>
      </c>
      <c r="H1" s="1" t="s">
        <v>4</v>
      </c>
      <c r="I1" s="1" t="s">
        <v>6</v>
      </c>
      <c r="J1" s="1" t="s">
        <v>7</v>
      </c>
    </row>
    <row r="2">
      <c r="A2" s="2">
        <v>1.0</v>
      </c>
      <c r="B2" s="2" t="s">
        <v>8</v>
      </c>
      <c r="C2" s="2">
        <v>115.0</v>
      </c>
      <c r="D2" s="2">
        <v>409.0</v>
      </c>
      <c r="E2" s="2">
        <f t="shared" ref="E2:E16" si="1">C2/D2</f>
        <v>0.2811735941</v>
      </c>
      <c r="F2" s="2">
        <v>100.0</v>
      </c>
      <c r="G2" s="2">
        <v>43.0</v>
      </c>
      <c r="H2" s="3">
        <f t="shared" ref="H2:H16" si="2">F2/G2</f>
        <v>2.325581395</v>
      </c>
      <c r="I2" s="4">
        <f t="shared" ref="I2:I16" si="3">H2/E2</f>
        <v>8.270980789</v>
      </c>
      <c r="J2" s="4">
        <f>H3/H2</f>
        <v>1.29</v>
      </c>
    </row>
    <row r="3">
      <c r="A3" s="2">
        <v>1.0</v>
      </c>
      <c r="B3" s="2" t="s">
        <v>9</v>
      </c>
      <c r="C3" s="2">
        <v>122.0</v>
      </c>
      <c r="D3" s="2">
        <v>409.0</v>
      </c>
      <c r="E3" s="2">
        <f t="shared" si="1"/>
        <v>0.2982885086</v>
      </c>
      <c r="F3" s="2">
        <v>75.0</v>
      </c>
      <c r="G3" s="2">
        <v>25.0</v>
      </c>
      <c r="H3" s="3">
        <f t="shared" si="2"/>
        <v>3</v>
      </c>
      <c r="I3" s="4">
        <f t="shared" si="3"/>
        <v>10.05737705</v>
      </c>
    </row>
    <row r="4" hidden="1">
      <c r="A4" s="5">
        <v>2.0</v>
      </c>
      <c r="B4" s="5" t="s">
        <v>8</v>
      </c>
      <c r="C4" s="5">
        <v>75.0</v>
      </c>
      <c r="D4" s="5">
        <v>187.0</v>
      </c>
      <c r="E4" s="5">
        <f t="shared" si="1"/>
        <v>0.4010695187</v>
      </c>
      <c r="F4" s="5">
        <v>120.0</v>
      </c>
      <c r="G4" s="5">
        <v>87.0</v>
      </c>
      <c r="H4" s="6">
        <f t="shared" si="2"/>
        <v>1.379310345</v>
      </c>
      <c r="I4" s="6">
        <f t="shared" si="3"/>
        <v>3.43908046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hidden="1">
      <c r="A5" s="5">
        <v>1.0</v>
      </c>
      <c r="B5" s="5" t="s">
        <v>8</v>
      </c>
      <c r="C5" s="5">
        <v>140.0</v>
      </c>
      <c r="D5" s="5">
        <v>583.0</v>
      </c>
      <c r="E5" s="5">
        <f t="shared" si="1"/>
        <v>0.2401372213</v>
      </c>
      <c r="F5" s="5">
        <v>43.0</v>
      </c>
      <c r="G5" s="5">
        <v>83.0</v>
      </c>
      <c r="H5" s="6">
        <f t="shared" si="2"/>
        <v>0.5180722892</v>
      </c>
      <c r="I5" s="6">
        <f t="shared" si="3"/>
        <v>2.157401033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hidden="1">
      <c r="A6" s="5">
        <v>1.0</v>
      </c>
      <c r="B6" s="5" t="s">
        <v>10</v>
      </c>
      <c r="C6" s="5">
        <v>65.0</v>
      </c>
      <c r="D6" s="5">
        <v>1057.0</v>
      </c>
      <c r="E6" s="5">
        <f t="shared" si="1"/>
        <v>0.06149479659</v>
      </c>
      <c r="F6" s="5">
        <v>15.0</v>
      </c>
      <c r="G6" s="5">
        <v>114.0</v>
      </c>
      <c r="H6" s="6">
        <f t="shared" si="2"/>
        <v>0.1315789474</v>
      </c>
      <c r="I6" s="6">
        <f t="shared" si="3"/>
        <v>2.139676113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A7" s="2">
        <v>3.0</v>
      </c>
      <c r="B7" s="2" t="s">
        <v>8</v>
      </c>
      <c r="C7" s="2">
        <v>65.0</v>
      </c>
      <c r="D7" s="2">
        <v>420.0</v>
      </c>
      <c r="E7" s="3">
        <f t="shared" si="1"/>
        <v>0.1547619048</v>
      </c>
      <c r="F7" s="2">
        <f>110-65</f>
        <v>45</v>
      </c>
      <c r="G7" s="2">
        <v>133.0</v>
      </c>
      <c r="H7" s="3">
        <f t="shared" si="2"/>
        <v>0.3383458647</v>
      </c>
      <c r="I7" s="4">
        <f t="shared" si="3"/>
        <v>2.186234818</v>
      </c>
      <c r="J7" s="4">
        <f>H8/H7</f>
        <v>2.205638474</v>
      </c>
    </row>
    <row r="8">
      <c r="A8" s="2">
        <v>3.0</v>
      </c>
      <c r="B8" s="2" t="s">
        <v>10</v>
      </c>
      <c r="C8" s="2">
        <v>70.0</v>
      </c>
      <c r="D8" s="2">
        <v>241.0</v>
      </c>
      <c r="E8" s="3">
        <f t="shared" si="1"/>
        <v>0.2904564315</v>
      </c>
      <c r="F8" s="2">
        <v>100.0</v>
      </c>
      <c r="G8" s="2">
        <v>134.0</v>
      </c>
      <c r="H8" s="3">
        <f t="shared" si="2"/>
        <v>0.7462686567</v>
      </c>
      <c r="I8" s="4">
        <f t="shared" si="3"/>
        <v>2.569296375</v>
      </c>
    </row>
    <row r="9">
      <c r="A9" s="2">
        <v>4.0</v>
      </c>
      <c r="B9" s="2" t="s">
        <v>8</v>
      </c>
      <c r="C9" s="2">
        <v>50.0</v>
      </c>
      <c r="D9" s="2">
        <v>471.0</v>
      </c>
      <c r="E9" s="3">
        <f t="shared" si="1"/>
        <v>0.1061571125</v>
      </c>
      <c r="F9" s="2">
        <v>7.0</v>
      </c>
      <c r="G9" s="2">
        <v>111.0</v>
      </c>
      <c r="H9" s="3">
        <f t="shared" si="2"/>
        <v>0.06306306306</v>
      </c>
      <c r="I9" s="4">
        <f t="shared" si="3"/>
        <v>0.5940540541</v>
      </c>
      <c r="J9" s="4">
        <f>H10/H9</f>
        <v>8.705882353</v>
      </c>
    </row>
    <row r="10">
      <c r="A10" s="2">
        <v>4.0</v>
      </c>
      <c r="B10" s="2" t="s">
        <v>10</v>
      </c>
      <c r="C10" s="2">
        <v>55.0</v>
      </c>
      <c r="D10" s="2">
        <v>340.0</v>
      </c>
      <c r="E10" s="3">
        <f t="shared" si="1"/>
        <v>0.1617647059</v>
      </c>
      <c r="F10" s="2">
        <v>140.0</v>
      </c>
      <c r="G10" s="2">
        <v>255.0</v>
      </c>
      <c r="H10" s="3">
        <f t="shared" si="2"/>
        <v>0.5490196078</v>
      </c>
      <c r="I10" s="4">
        <f t="shared" si="3"/>
        <v>3.393939394</v>
      </c>
    </row>
    <row r="11">
      <c r="A11" s="7">
        <v>5.0</v>
      </c>
      <c r="B11" s="7" t="s">
        <v>8</v>
      </c>
      <c r="C11" s="7">
        <v>172.0</v>
      </c>
      <c r="D11" s="7">
        <v>848.0</v>
      </c>
      <c r="E11" s="8">
        <f t="shared" si="1"/>
        <v>0.2028301887</v>
      </c>
      <c r="F11" s="7">
        <v>15.0</v>
      </c>
      <c r="G11" s="7">
        <v>114.0</v>
      </c>
      <c r="H11" s="8">
        <f t="shared" si="2"/>
        <v>0.1315789474</v>
      </c>
      <c r="I11" s="8">
        <f t="shared" si="3"/>
        <v>0.6487148103</v>
      </c>
      <c r="J11" s="8">
        <f>H12/H11</f>
        <v>8.142857143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7">
        <v>5.0</v>
      </c>
      <c r="B12" s="7" t="s">
        <v>10</v>
      </c>
      <c r="C12" s="7">
        <v>25.0</v>
      </c>
      <c r="D12" s="7">
        <v>195.0</v>
      </c>
      <c r="E12" s="8">
        <f t="shared" si="1"/>
        <v>0.1282051282</v>
      </c>
      <c r="F12" s="7">
        <v>120.0</v>
      </c>
      <c r="G12" s="7">
        <v>112.0</v>
      </c>
      <c r="H12" s="8">
        <f t="shared" si="2"/>
        <v>1.071428571</v>
      </c>
      <c r="I12" s="8">
        <f t="shared" si="3"/>
        <v>8.357142857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>
      <c r="A13" s="7">
        <v>6.0</v>
      </c>
      <c r="B13" s="7" t="s">
        <v>8</v>
      </c>
      <c r="C13" s="7">
        <v>10.0</v>
      </c>
      <c r="D13" s="7">
        <v>241.0</v>
      </c>
      <c r="E13" s="8">
        <f t="shared" si="1"/>
        <v>0.04149377593</v>
      </c>
      <c r="F13" s="7">
        <v>30.0</v>
      </c>
      <c r="G13" s="7">
        <v>264.0</v>
      </c>
      <c r="H13" s="8">
        <f t="shared" si="2"/>
        <v>0.1136363636</v>
      </c>
      <c r="I13" s="8">
        <f t="shared" si="3"/>
        <v>2.738636364</v>
      </c>
      <c r="J13" s="8">
        <f>H14/H13</f>
        <v>6.148471616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>
      <c r="A14" s="7">
        <v>6.0</v>
      </c>
      <c r="B14" s="7" t="s">
        <v>10</v>
      </c>
      <c r="C14" s="7">
        <v>10.0</v>
      </c>
      <c r="D14" s="7">
        <v>328.0</v>
      </c>
      <c r="E14" s="8">
        <f t="shared" si="1"/>
        <v>0.03048780488</v>
      </c>
      <c r="F14" s="7">
        <v>160.0</v>
      </c>
      <c r="G14" s="7">
        <v>229.0</v>
      </c>
      <c r="H14" s="8">
        <f t="shared" si="2"/>
        <v>0.6986899563</v>
      </c>
      <c r="I14" s="8">
        <f t="shared" si="3"/>
        <v>22.91703057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>
      <c r="A15" s="7">
        <v>7.0</v>
      </c>
      <c r="B15" s="7" t="s">
        <v>8</v>
      </c>
      <c r="C15" s="8"/>
      <c r="D15" s="8"/>
      <c r="E15" s="8" t="str">
        <f t="shared" si="1"/>
        <v>#DIV/0!</v>
      </c>
      <c r="F15" s="8"/>
      <c r="G15" s="8"/>
      <c r="H15" s="8" t="str">
        <f t="shared" si="2"/>
        <v>#DIV/0!</v>
      </c>
      <c r="I15" s="8" t="str">
        <f t="shared" si="3"/>
        <v>#DIV/0!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>
      <c r="A16" s="7">
        <v>7.0</v>
      </c>
      <c r="B16" s="7" t="s">
        <v>10</v>
      </c>
      <c r="C16" s="8"/>
      <c r="D16" s="8"/>
      <c r="E16" s="8" t="str">
        <f t="shared" si="1"/>
        <v>#DIV/0!</v>
      </c>
      <c r="F16" s="8"/>
      <c r="G16" s="8"/>
      <c r="H16" s="8" t="str">
        <f t="shared" si="2"/>
        <v>#DIV/0!</v>
      </c>
      <c r="I16" s="8" t="str">
        <f t="shared" si="3"/>
        <v>#DIV/0!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</v>
      </c>
      <c r="B1" s="1" t="s">
        <v>8</v>
      </c>
      <c r="C1" s="1" t="s">
        <v>12</v>
      </c>
      <c r="D1" s="1" t="s">
        <v>10</v>
      </c>
      <c r="E1" s="1" t="s">
        <v>12</v>
      </c>
      <c r="F1" s="1" t="s">
        <v>13</v>
      </c>
      <c r="G1" s="1" t="s">
        <v>14</v>
      </c>
      <c r="H1" s="1" t="s">
        <v>12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</row>
    <row r="2">
      <c r="A2" s="9">
        <v>1.0</v>
      </c>
      <c r="B2" s="9">
        <v>120.0</v>
      </c>
      <c r="C2" s="9" t="s">
        <v>21</v>
      </c>
      <c r="D2" s="9">
        <v>29.69</v>
      </c>
      <c r="E2" s="9" t="s">
        <v>22</v>
      </c>
      <c r="F2" s="10">
        <f t="shared" ref="F2:F11" si="1">100/B2</f>
        <v>0.8333333333</v>
      </c>
      <c r="G2" s="10">
        <f t="shared" ref="G2:G11" si="2">100/D2</f>
        <v>3.36813742</v>
      </c>
      <c r="H2" s="1" t="s">
        <v>23</v>
      </c>
      <c r="I2" s="9">
        <v>5.0</v>
      </c>
      <c r="J2" s="9">
        <v>1.5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>
      <c r="A3" s="11">
        <v>2.0</v>
      </c>
      <c r="B3" s="11">
        <v>34.73</v>
      </c>
      <c r="C3" s="11" t="s">
        <v>24</v>
      </c>
      <c r="D3" s="11">
        <v>30.54</v>
      </c>
      <c r="E3" s="11" t="s">
        <v>22</v>
      </c>
      <c r="F3" s="12">
        <f t="shared" si="1"/>
        <v>2.879355024</v>
      </c>
      <c r="G3" s="12">
        <f t="shared" si="2"/>
        <v>3.274394237</v>
      </c>
      <c r="H3" s="12"/>
      <c r="I3" s="11">
        <v>5.0</v>
      </c>
      <c r="J3" s="11">
        <v>1.5</v>
      </c>
      <c r="K3" s="12">
        <f t="shared" ref="K3:K11" si="4">F3*sqrt((I3/100)^2 + (J3/B3)^2)</f>
        <v>0.1902424577</v>
      </c>
      <c r="L3" s="12">
        <f t="shared" ref="L3:L11" si="5">G3*sqrt((I3/100)^2 + (J3/D3)^2)</f>
        <v>0.2294967996</v>
      </c>
      <c r="M3" s="12">
        <f t="shared" ref="M3:N3" si="3">K3^2</f>
        <v>0.03619219272</v>
      </c>
      <c r="N3" s="12">
        <f t="shared" si="3"/>
        <v>0.05266878103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>
      <c r="A4" s="11">
        <v>3.0</v>
      </c>
      <c r="B4" s="11">
        <v>48.34</v>
      </c>
      <c r="C4" s="11" t="s">
        <v>24</v>
      </c>
      <c r="D4" s="11">
        <v>26.16</v>
      </c>
      <c r="E4" s="11" t="s">
        <v>22</v>
      </c>
      <c r="F4" s="12">
        <f t="shared" si="1"/>
        <v>2.068680182</v>
      </c>
      <c r="G4" s="12">
        <f t="shared" si="2"/>
        <v>3.822629969</v>
      </c>
      <c r="H4" s="12"/>
      <c r="I4" s="11">
        <v>5.0</v>
      </c>
      <c r="J4" s="11">
        <v>1.5</v>
      </c>
      <c r="K4" s="12">
        <f t="shared" si="4"/>
        <v>0.1217339366</v>
      </c>
      <c r="L4" s="12">
        <f t="shared" si="5"/>
        <v>0.2908167964</v>
      </c>
      <c r="M4" s="12">
        <f t="shared" ref="M4:N4" si="6">K4^2</f>
        <v>0.01481915131</v>
      </c>
      <c r="N4" s="12">
        <f t="shared" si="6"/>
        <v>0.0845744091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>
      <c r="A5" s="11">
        <v>4.0</v>
      </c>
      <c r="B5" s="11">
        <v>51.2</v>
      </c>
      <c r="C5" s="11" t="s">
        <v>25</v>
      </c>
      <c r="D5" s="11">
        <v>24.14</v>
      </c>
      <c r="E5" s="11" t="s">
        <v>22</v>
      </c>
      <c r="F5" s="12">
        <f t="shared" si="1"/>
        <v>1.953125</v>
      </c>
      <c r="G5" s="12">
        <f t="shared" si="2"/>
        <v>4.142502071</v>
      </c>
      <c r="H5" s="12"/>
      <c r="I5" s="11">
        <v>5.0</v>
      </c>
      <c r="J5" s="11">
        <v>1.5</v>
      </c>
      <c r="K5" s="12">
        <f t="shared" si="4"/>
        <v>0.1131853528</v>
      </c>
      <c r="L5" s="12">
        <f t="shared" si="5"/>
        <v>0.3303907776</v>
      </c>
      <c r="M5" s="12">
        <f t="shared" ref="M5:N5" si="7">K5^2</f>
        <v>0.01281092409</v>
      </c>
      <c r="N5" s="12">
        <f t="shared" si="7"/>
        <v>0.1091580659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>
      <c r="A6" s="11">
        <v>5.0</v>
      </c>
      <c r="B6" s="11">
        <v>36.41</v>
      </c>
      <c r="C6" s="11" t="s">
        <v>21</v>
      </c>
      <c r="D6" s="11">
        <v>26.34</v>
      </c>
      <c r="E6" s="11" t="s">
        <v>22</v>
      </c>
      <c r="F6" s="12">
        <f t="shared" si="1"/>
        <v>2.746498215</v>
      </c>
      <c r="G6" s="12">
        <f t="shared" si="2"/>
        <v>3.796507213</v>
      </c>
      <c r="H6" s="12"/>
      <c r="I6" s="11">
        <v>5.0</v>
      </c>
      <c r="J6" s="11">
        <v>1.5</v>
      </c>
      <c r="K6" s="12">
        <f t="shared" si="4"/>
        <v>0.1779347606</v>
      </c>
      <c r="L6" s="12">
        <f t="shared" si="5"/>
        <v>0.2877098793</v>
      </c>
      <c r="M6" s="12">
        <f t="shared" ref="M6:N6" si="8">K6^2</f>
        <v>0.03166077903</v>
      </c>
      <c r="N6" s="12">
        <f t="shared" si="8"/>
        <v>0.08277697466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>
      <c r="A7" s="11">
        <v>6.0</v>
      </c>
      <c r="B7" s="11">
        <v>42.51</v>
      </c>
      <c r="C7" s="11" t="s">
        <v>25</v>
      </c>
      <c r="D7" s="11">
        <v>21.38</v>
      </c>
      <c r="E7" s="11" t="s">
        <v>22</v>
      </c>
      <c r="F7" s="12">
        <f t="shared" si="1"/>
        <v>2.352387673</v>
      </c>
      <c r="G7" s="12">
        <f t="shared" si="2"/>
        <v>4.677268475</v>
      </c>
      <c r="H7" s="12"/>
      <c r="I7" s="11">
        <v>5.0</v>
      </c>
      <c r="J7" s="11">
        <v>1.5</v>
      </c>
      <c r="K7" s="12">
        <f t="shared" si="4"/>
        <v>0.1439593748</v>
      </c>
      <c r="L7" s="12">
        <f t="shared" si="5"/>
        <v>0.402959345</v>
      </c>
      <c r="M7" s="12">
        <f t="shared" ref="M7:N7" si="9">K7^2</f>
        <v>0.02072430159</v>
      </c>
      <c r="N7" s="12">
        <f t="shared" si="9"/>
        <v>0.1623762337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>
      <c r="A8" s="1">
        <v>7.0</v>
      </c>
      <c r="B8" s="1">
        <v>39.64</v>
      </c>
      <c r="C8" s="1" t="s">
        <v>24</v>
      </c>
      <c r="D8" s="1">
        <v>25.41</v>
      </c>
      <c r="E8" s="1" t="s">
        <v>22</v>
      </c>
      <c r="F8" s="4">
        <f t="shared" si="1"/>
        <v>2.522704339</v>
      </c>
      <c r="G8" s="4">
        <f t="shared" si="2"/>
        <v>3.935458481</v>
      </c>
      <c r="I8" s="1">
        <v>5.0</v>
      </c>
      <c r="J8" s="1">
        <v>1.5</v>
      </c>
      <c r="K8" s="4">
        <f t="shared" si="4"/>
        <v>0.1581860014</v>
      </c>
      <c r="L8" s="4">
        <f t="shared" si="5"/>
        <v>0.3044519753</v>
      </c>
      <c r="M8" s="4">
        <f t="shared" ref="M8:N8" si="10">K8^2</f>
        <v>0.02502281104</v>
      </c>
      <c r="N8" s="4">
        <f t="shared" si="10"/>
        <v>0.09269100529</v>
      </c>
    </row>
    <row r="9">
      <c r="A9" s="1">
        <v>8.0</v>
      </c>
      <c r="B9" s="1">
        <v>33.24</v>
      </c>
      <c r="C9" s="1" t="s">
        <v>26</v>
      </c>
      <c r="D9" s="1">
        <v>30.84</v>
      </c>
      <c r="E9" s="1" t="s">
        <v>22</v>
      </c>
      <c r="F9" s="4">
        <f t="shared" si="1"/>
        <v>3.008423586</v>
      </c>
      <c r="G9" s="4">
        <f t="shared" si="2"/>
        <v>3.242542153</v>
      </c>
      <c r="I9" s="1">
        <v>5.0</v>
      </c>
      <c r="J9" s="1">
        <v>1.5</v>
      </c>
      <c r="K9" s="4">
        <f t="shared" si="4"/>
        <v>0.2026254872</v>
      </c>
      <c r="L9" s="4">
        <f t="shared" si="5"/>
        <v>0.226181387</v>
      </c>
      <c r="M9" s="4">
        <f t="shared" ref="M9:N9" si="11">K9^2</f>
        <v>0.04105708806</v>
      </c>
      <c r="N9" s="4">
        <f t="shared" si="11"/>
        <v>0.05115801982</v>
      </c>
    </row>
    <row r="10">
      <c r="A10" s="1">
        <v>9.0</v>
      </c>
      <c r="B10" s="1">
        <v>30.56</v>
      </c>
      <c r="C10" s="1" t="s">
        <v>24</v>
      </c>
      <c r="D10" s="1">
        <v>28.93</v>
      </c>
      <c r="E10" s="1" t="s">
        <v>22</v>
      </c>
      <c r="F10" s="4">
        <f t="shared" si="1"/>
        <v>3.272251309</v>
      </c>
      <c r="G10" s="4">
        <f t="shared" si="2"/>
        <v>3.456619426</v>
      </c>
      <c r="I10" s="1">
        <v>5.0</v>
      </c>
      <c r="J10" s="1">
        <v>1.5</v>
      </c>
      <c r="K10" s="4">
        <f t="shared" si="4"/>
        <v>0.2292729084</v>
      </c>
      <c r="L10" s="4">
        <f t="shared" si="5"/>
        <v>0.2489809719</v>
      </c>
      <c r="M10" s="4">
        <f t="shared" ref="M10:N10" si="12">K10^2</f>
        <v>0.05256606651</v>
      </c>
      <c r="N10" s="4">
        <f t="shared" si="12"/>
        <v>0.06199152439</v>
      </c>
    </row>
    <row r="11">
      <c r="A11" s="1">
        <v>10.0</v>
      </c>
      <c r="B11" s="1">
        <v>45.17</v>
      </c>
      <c r="C11" s="1" t="s">
        <v>24</v>
      </c>
      <c r="D11" s="1">
        <v>30.34</v>
      </c>
      <c r="E11" s="1" t="s">
        <v>22</v>
      </c>
      <c r="F11" s="4">
        <f t="shared" si="1"/>
        <v>2.213858756</v>
      </c>
      <c r="G11" s="4">
        <f t="shared" si="2"/>
        <v>3.295978906</v>
      </c>
      <c r="I11" s="1">
        <v>5.0</v>
      </c>
      <c r="J11" s="1">
        <v>1.5</v>
      </c>
      <c r="K11" s="4">
        <f t="shared" si="4"/>
        <v>0.1328824967</v>
      </c>
      <c r="L11" s="4">
        <f t="shared" si="5"/>
        <v>0.2317587041</v>
      </c>
      <c r="M11" s="4">
        <f t="shared" ref="M11:N11" si="13">K11^2</f>
        <v>0.01765775794</v>
      </c>
      <c r="N11" s="4">
        <f t="shared" si="13"/>
        <v>0.05371209693</v>
      </c>
    </row>
    <row r="12">
      <c r="L12" s="1" t="s">
        <v>27</v>
      </c>
      <c r="M12" s="4">
        <f t="shared" ref="M12:N12" si="14">sum(M3:M11)</f>
        <v>0.2525110723</v>
      </c>
      <c r="N12" s="4">
        <f t="shared" si="14"/>
        <v>0.7511071108</v>
      </c>
    </row>
    <row r="13">
      <c r="L13" s="1" t="s">
        <v>28</v>
      </c>
      <c r="M13" s="4">
        <f t="shared" ref="M13:N13" si="15">sqrt(M12)</f>
        <v>0.5025047983</v>
      </c>
      <c r="N13" s="4">
        <f t="shared" si="15"/>
        <v>0.8666643588</v>
      </c>
    </row>
    <row r="14">
      <c r="F14" s="1" t="s">
        <v>8</v>
      </c>
      <c r="G14" s="1" t="s">
        <v>10</v>
      </c>
      <c r="L14" s="1" t="s">
        <v>29</v>
      </c>
      <c r="M14" s="4">
        <f t="shared" ref="M14:N14" si="16">M13/3</f>
        <v>0.1675015994</v>
      </c>
      <c r="N14" s="4">
        <f t="shared" si="16"/>
        <v>0.2888881196</v>
      </c>
    </row>
    <row r="15">
      <c r="F15" s="4">
        <f t="shared" ref="F15:G15" si="17">AVERAGE(F3:F11)</f>
        <v>2.557476009</v>
      </c>
      <c r="G15" s="4">
        <f t="shared" si="17"/>
        <v>3.738211215</v>
      </c>
    </row>
    <row r="16">
      <c r="E16" s="1" t="s">
        <v>30</v>
      </c>
      <c r="F16" s="4">
        <f t="shared" ref="F16:G16" si="18">M14</f>
        <v>0.1675015994</v>
      </c>
      <c r="G16" s="4">
        <f t="shared" si="18"/>
        <v>0.2888881196</v>
      </c>
    </row>
    <row r="17">
      <c r="E17" s="1" t="s">
        <v>31</v>
      </c>
      <c r="F17" s="4">
        <f t="shared" ref="F17:G17" si="19">stdev(F3:F11)</f>
        <v>0.449874643</v>
      </c>
      <c r="G17" s="4">
        <f t="shared" si="19"/>
        <v>0.4783289175</v>
      </c>
    </row>
    <row r="20">
      <c r="F20" s="1" t="s">
        <v>32</v>
      </c>
      <c r="G20" s="4">
        <f>(G15-F15)/sqrt(((F17^2)/9)+((G17^2)/9))</f>
        <v>5.394380398</v>
      </c>
    </row>
    <row r="21">
      <c r="F21" s="1" t="s">
        <v>33</v>
      </c>
      <c r="G21" s="1">
        <v>16.0</v>
      </c>
    </row>
    <row r="22">
      <c r="A22" s="1" t="s">
        <v>34</v>
      </c>
      <c r="B22" s="4">
        <f>F15</f>
        <v>2.557476009</v>
      </c>
      <c r="F22" s="1" t="s">
        <v>35</v>
      </c>
      <c r="G22" s="1">
        <v>0.05</v>
      </c>
    </row>
    <row r="23">
      <c r="A23" s="1" t="s">
        <v>36</v>
      </c>
      <c r="B23" s="4">
        <f>G15</f>
        <v>3.738211215</v>
      </c>
      <c r="F23" s="1" t="s">
        <v>37</v>
      </c>
      <c r="G23" s="1">
        <v>2.12</v>
      </c>
      <c r="H23" s="1" t="s">
        <v>38</v>
      </c>
      <c r="I23" s="1" t="s">
        <v>39</v>
      </c>
    </row>
    <row r="24">
      <c r="F24" s="1" t="s">
        <v>40</v>
      </c>
      <c r="G24" s="1">
        <v>6.0E-5</v>
      </c>
      <c r="H24" s="1" t="s">
        <v>41</v>
      </c>
    </row>
  </sheetData>
  <drawing r:id="rId1"/>
</worksheet>
</file>